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1\FS5_Home\u418434\2018\FOI\"/>
    </mc:Choice>
  </mc:AlternateContent>
  <bookViews>
    <workbookView xWindow="0" yWindow="0" windowWidth="18240" windowHeight="10905"/>
  </bookViews>
  <sheets>
    <sheet name="Tot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N16" i="1"/>
  <c r="M16" i="1"/>
  <c r="N15" i="1"/>
  <c r="M15" i="1"/>
  <c r="N14" i="1"/>
  <c r="M14" i="1"/>
  <c r="K11" i="1"/>
  <c r="J11" i="1"/>
  <c r="N9" i="1"/>
  <c r="M9" i="1"/>
  <c r="N8" i="1"/>
  <c r="M8" i="1"/>
  <c r="G14" i="1"/>
  <c r="G15" i="1"/>
  <c r="G16" i="1"/>
  <c r="F14" i="1"/>
  <c r="F15" i="1"/>
  <c r="F16" i="1"/>
  <c r="G8" i="1"/>
  <c r="G9" i="1"/>
  <c r="G10" i="1"/>
  <c r="F8" i="1"/>
  <c r="F9" i="1"/>
  <c r="F10" i="1"/>
  <c r="D17" i="1"/>
  <c r="C17" i="1"/>
  <c r="C11" i="1"/>
  <c r="D11" i="1"/>
  <c r="G17" i="1" l="1"/>
  <c r="F17" i="1"/>
  <c r="N17" i="1"/>
  <c r="M17" i="1"/>
  <c r="K19" i="1"/>
  <c r="K24" i="1" s="1"/>
  <c r="N11" i="1"/>
  <c r="M11" i="1"/>
  <c r="J19" i="1"/>
  <c r="J24" i="1" s="1"/>
  <c r="F11" i="1"/>
  <c r="G11" i="1"/>
  <c r="M24" i="1" l="1"/>
  <c r="N24" i="1"/>
  <c r="M19" i="1"/>
  <c r="N19" i="1"/>
  <c r="G22" i="1"/>
  <c r="F22" i="1"/>
  <c r="D19" i="1" l="1"/>
  <c r="D24" i="1" s="1"/>
  <c r="C19" i="1"/>
  <c r="C24" i="1" s="1"/>
  <c r="F24" i="1" l="1"/>
  <c r="G24" i="1"/>
  <c r="G19" i="1"/>
  <c r="F19" i="1"/>
</calcChain>
</file>

<file path=xl/sharedStrings.xml><?xml version="1.0" encoding="utf-8"?>
<sst xmlns="http://schemas.openxmlformats.org/spreadsheetml/2006/main" count="52" uniqueCount="31">
  <si>
    <t>PROVISIONAL</t>
  </si>
  <si>
    <t xml:space="preserve">INITIAL TEACHER EDUCATION </t>
  </si>
  <si>
    <t>TARGET</t>
  </si>
  <si>
    <t>PRIMARY</t>
  </si>
  <si>
    <t>U/G</t>
  </si>
  <si>
    <t>PGDE</t>
  </si>
  <si>
    <t>SECONDARY</t>
  </si>
  <si>
    <t>U/G COMBINED DEGREE</t>
  </si>
  <si>
    <t>TOTAL</t>
  </si>
  <si>
    <t>U/G DEGREE</t>
  </si>
  <si>
    <t xml:space="preserve">U/G COMBINED DEGREE </t>
  </si>
  <si>
    <t>Difference between target and intake</t>
  </si>
  <si>
    <t>Percentage difference between target and intake</t>
  </si>
  <si>
    <t>INTAKE AT OCTOBER 2018</t>
  </si>
  <si>
    <t>Intake</t>
  </si>
  <si>
    <t xml:space="preserve">Target </t>
  </si>
  <si>
    <r>
      <t>U/G COMBINED DEGREE</t>
    </r>
    <r>
      <rPr>
        <b/>
        <sz val="8"/>
        <color rgb="FF000000"/>
        <rFont val="Arial"/>
        <family val="2"/>
      </rPr>
      <t xml:space="preserve"> (2)</t>
    </r>
  </si>
  <si>
    <t>TOTAL 2017/18</t>
  </si>
  <si>
    <t>INTAKE AT OCTOBER 2017</t>
  </si>
  <si>
    <t xml:space="preserve">PGDE </t>
  </si>
  <si>
    <r>
      <t>PGDE</t>
    </r>
    <r>
      <rPr>
        <b/>
        <sz val="8"/>
        <color rgb="FF000000"/>
        <rFont val="Arial"/>
        <family val="2"/>
      </rPr>
      <t xml:space="preserve"> </t>
    </r>
  </si>
  <si>
    <t xml:space="preserve">Total </t>
  </si>
  <si>
    <t>Total</t>
  </si>
  <si>
    <t xml:space="preserve">NEW ROUTES </t>
  </si>
  <si>
    <t>TOTAL 2018/19</t>
  </si>
  <si>
    <r>
      <t>Total</t>
    </r>
    <r>
      <rPr>
        <b/>
        <sz val="8"/>
        <color theme="1"/>
        <rFont val="Arial"/>
        <family val="2"/>
      </rPr>
      <t xml:space="preserve"> (1)</t>
    </r>
  </si>
  <si>
    <r>
      <t xml:space="preserve">Intake </t>
    </r>
    <r>
      <rPr>
        <b/>
        <sz val="8"/>
        <color theme="1"/>
        <rFont val="Arial"/>
        <family val="2"/>
      </rPr>
      <t>(3)</t>
    </r>
  </si>
  <si>
    <t xml:space="preserve">(2) Target not allocated in 2017/18.  Previously to 2018/19 courses had been included elsewhere eg U/G primary. </t>
  </si>
  <si>
    <t>(3) not including 77 already counted in university returns and included elsewhere in table.</t>
  </si>
  <si>
    <t xml:space="preserve">ALTERNATIVE </t>
  </si>
  <si>
    <t xml:space="preserve">(1) Includes a possible total of 136 December/January starts in PGDE Primary (45), Secondary PGDE (61) and alternative routes (30).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</si>
</sst>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3" borderId="23" xfId="0" applyFont="1" applyFill="1" applyBorder="1" applyAlignment="1">
      <alignment wrapText="1"/>
    </xf>
    <xf numFmtId="0" fontId="2" fillId="3" borderId="7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24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5" xfId="0" applyBorder="1"/>
    <xf numFmtId="0" fontId="0" fillId="3" borderId="2" xfId="0" applyFill="1" applyBorder="1"/>
    <xf numFmtId="9" fontId="0" fillId="0" borderId="22" xfId="0" applyNumberFormat="1" applyBorder="1"/>
    <xf numFmtId="9" fontId="0" fillId="3" borderId="2" xfId="0" applyNumberFormat="1" applyFill="1" applyBorder="1"/>
    <xf numFmtId="0" fontId="1" fillId="3" borderId="14" xfId="0" applyFont="1" applyFill="1" applyBorder="1" applyAlignment="1">
      <alignment vertical="top" wrapText="1"/>
    </xf>
    <xf numFmtId="0" fontId="0" fillId="3" borderId="1" xfId="0" applyFill="1" applyBorder="1"/>
    <xf numFmtId="0" fontId="1" fillId="2" borderId="27" xfId="0" applyFont="1" applyFill="1" applyBorder="1"/>
    <xf numFmtId="9" fontId="1" fillId="2" borderId="2" xfId="0" applyNumberFormat="1" applyFont="1" applyFill="1" applyBorder="1"/>
    <xf numFmtId="0" fontId="1" fillId="0" borderId="16" xfId="0" applyFont="1" applyBorder="1"/>
    <xf numFmtId="9" fontId="1" fillId="0" borderId="23" xfId="0" applyNumberFormat="1" applyFont="1" applyBorder="1"/>
    <xf numFmtId="0" fontId="4" fillId="4" borderId="30" xfId="0" applyFont="1" applyFill="1" applyBorder="1" applyAlignment="1">
      <alignment wrapText="1"/>
    </xf>
    <xf numFmtId="0" fontId="5" fillId="4" borderId="30" xfId="0" applyFont="1" applyFill="1" applyBorder="1" applyAlignment="1">
      <alignment horizontal="center"/>
    </xf>
    <xf numFmtId="0" fontId="4" fillId="2" borderId="15" xfId="0" applyFont="1" applyFill="1" applyBorder="1" applyAlignment="1">
      <alignment wrapText="1"/>
    </xf>
    <xf numFmtId="0" fontId="6" fillId="2" borderId="3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left" wrapText="1"/>
    </xf>
    <xf numFmtId="0" fontId="0" fillId="0" borderId="31" xfId="0" applyBorder="1"/>
    <xf numFmtId="0" fontId="5" fillId="2" borderId="17" xfId="0" applyFont="1" applyFill="1" applyBorder="1" applyAlignment="1">
      <alignment horizontal="center"/>
    </xf>
    <xf numFmtId="0" fontId="0" fillId="2" borderId="17" xfId="0" applyFill="1" applyBorder="1"/>
    <xf numFmtId="0" fontId="5" fillId="2" borderId="13" xfId="0" applyFont="1" applyFill="1" applyBorder="1" applyAlignment="1">
      <alignment horizontal="center"/>
    </xf>
    <xf numFmtId="0" fontId="0" fillId="0" borderId="32" xfId="0" applyBorder="1"/>
    <xf numFmtId="0" fontId="1" fillId="0" borderId="14" xfId="0" applyFont="1" applyBorder="1"/>
    <xf numFmtId="0" fontId="6" fillId="2" borderId="0" xfId="0" applyFont="1" applyFill="1" applyBorder="1" applyAlignment="1">
      <alignment horizontal="center"/>
    </xf>
    <xf numFmtId="0" fontId="0" fillId="0" borderId="33" xfId="0" applyBorder="1"/>
    <xf numFmtId="0" fontId="0" fillId="0" borderId="10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5" fillId="2" borderId="0" xfId="0" applyFont="1" applyFill="1" applyBorder="1" applyAlignment="1">
      <alignment horizontal="center"/>
    </xf>
    <xf numFmtId="9" fontId="1" fillId="0" borderId="0" xfId="0" applyNumberFormat="1" applyFont="1" applyBorder="1"/>
    <xf numFmtId="0" fontId="0" fillId="0" borderId="26" xfId="0" applyBorder="1"/>
    <xf numFmtId="0" fontId="1" fillId="2" borderId="8" xfId="0" applyFont="1" applyFill="1" applyBorder="1"/>
    <xf numFmtId="0" fontId="0" fillId="0" borderId="35" xfId="0" applyBorder="1"/>
    <xf numFmtId="0" fontId="0" fillId="0" borderId="36" xfId="0" applyBorder="1"/>
    <xf numFmtId="0" fontId="4" fillId="2" borderId="37" xfId="0" applyFont="1" applyFill="1" applyBorder="1" applyAlignment="1">
      <alignment horizontal="left" vertical="top" wrapText="1"/>
    </xf>
    <xf numFmtId="0" fontId="5" fillId="4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left" vertical="top" wrapText="1"/>
    </xf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4" borderId="43" xfId="0" applyFont="1" applyFill="1" applyBorder="1" applyAlignment="1">
      <alignment wrapText="1"/>
    </xf>
    <xf numFmtId="9" fontId="1" fillId="0" borderId="38" xfId="0" applyNumberFormat="1" applyFont="1" applyBorder="1"/>
    <xf numFmtId="0" fontId="1" fillId="0" borderId="24" xfId="0" applyFont="1" applyBorder="1"/>
    <xf numFmtId="0" fontId="1" fillId="0" borderId="9" xfId="0" applyFont="1" applyBorder="1"/>
    <xf numFmtId="0" fontId="5" fillId="2" borderId="34" xfId="0" applyFont="1" applyFill="1" applyBorder="1" applyAlignment="1">
      <alignment horizontal="center"/>
    </xf>
    <xf numFmtId="9" fontId="1" fillId="0" borderId="42" xfId="0" applyNumberFormat="1" applyFont="1" applyBorder="1"/>
    <xf numFmtId="0" fontId="10" fillId="0" borderId="0" xfId="0" applyFont="1"/>
    <xf numFmtId="0" fontId="8" fillId="0" borderId="0" xfId="0" applyFont="1"/>
    <xf numFmtId="0" fontId="0" fillId="0" borderId="16" xfId="0" applyFont="1" applyBorder="1"/>
    <xf numFmtId="9" fontId="0" fillId="0" borderId="23" xfId="0" applyNumberFormat="1" applyFont="1" applyBorder="1"/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3" borderId="1" xfId="0" applyFont="1" applyFill="1" applyBorder="1"/>
    <xf numFmtId="9" fontId="0" fillId="3" borderId="2" xfId="0" applyNumberFormat="1" applyFont="1" applyFill="1" applyBorder="1"/>
    <xf numFmtId="0" fontId="0" fillId="2" borderId="27" xfId="0" applyFont="1" applyFill="1" applyBorder="1"/>
    <xf numFmtId="9" fontId="0" fillId="2" borderId="2" xfId="0" applyNumberFormat="1" applyFont="1" applyFill="1" applyBorder="1"/>
    <xf numFmtId="0" fontId="7" fillId="2" borderId="15" xfId="0" applyFont="1" applyFill="1" applyBorder="1" applyAlignment="1">
      <alignment wrapText="1"/>
    </xf>
    <xf numFmtId="0" fontId="6" fillId="2" borderId="17" xfId="0" applyFont="1" applyFill="1" applyBorder="1" applyAlignment="1">
      <alignment horizontal="center"/>
    </xf>
    <xf numFmtId="0" fontId="0" fillId="0" borderId="17" xfId="0" applyFont="1" applyBorder="1"/>
    <xf numFmtId="0" fontId="0" fillId="0" borderId="14" xfId="0" applyFont="1" applyBorder="1"/>
    <xf numFmtId="0" fontId="1" fillId="0" borderId="17" xfId="0" applyFont="1" applyBorder="1"/>
    <xf numFmtId="0" fontId="7" fillId="2" borderId="23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" fillId="2" borderId="9" xfId="0" applyFont="1" applyFill="1" applyBorder="1"/>
    <xf numFmtId="0" fontId="0" fillId="2" borderId="15" xfId="0" applyFont="1" applyFill="1" applyBorder="1"/>
    <xf numFmtId="9" fontId="1" fillId="2" borderId="46" xfId="0" applyNumberFormat="1" applyFont="1" applyFill="1" applyBorder="1"/>
    <xf numFmtId="9" fontId="0" fillId="2" borderId="23" xfId="0" applyNumberFormat="1" applyFont="1" applyFill="1" applyBorder="1"/>
    <xf numFmtId="9" fontId="1" fillId="2" borderId="23" xfId="0" applyNumberFormat="1" applyFont="1" applyFill="1" applyBorder="1"/>
    <xf numFmtId="0" fontId="1" fillId="2" borderId="15" xfId="0" applyFont="1" applyFill="1" applyBorder="1"/>
    <xf numFmtId="0" fontId="1" fillId="4" borderId="47" xfId="0" applyFont="1" applyFill="1" applyBorder="1" applyAlignment="1">
      <alignment wrapText="1"/>
    </xf>
    <xf numFmtId="0" fontId="1" fillId="2" borderId="44" xfId="0" applyFont="1" applyFill="1" applyBorder="1"/>
    <xf numFmtId="9" fontId="1" fillId="2" borderId="45" xfId="0" applyNumberFormat="1" applyFont="1" applyFill="1" applyBorder="1"/>
    <xf numFmtId="9" fontId="1" fillId="4" borderId="48" xfId="0" applyNumberFormat="1" applyFont="1" applyFill="1" applyBorder="1" applyAlignment="1">
      <alignment wrapText="1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workbookViewId="0">
      <selection activeCell="B27" sqref="B27"/>
    </sheetView>
  </sheetViews>
  <sheetFormatPr defaultRowHeight="15" x14ac:dyDescent="0.25"/>
  <cols>
    <col min="1" max="1" width="4" customWidth="1"/>
    <col min="2" max="2" width="27.5703125" customWidth="1"/>
    <col min="3" max="3" width="8.7109375" customWidth="1"/>
    <col min="4" max="4" width="12.28515625" customWidth="1"/>
    <col min="5" max="5" width="5" customWidth="1"/>
    <col min="6" max="6" width="11.85546875" customWidth="1"/>
    <col min="7" max="7" width="12.140625" customWidth="1"/>
    <col min="8" max="8" width="4" customWidth="1"/>
    <col min="9" max="9" width="26.7109375" customWidth="1"/>
    <col min="10" max="10" width="9.140625" customWidth="1"/>
    <col min="11" max="11" width="12.7109375" customWidth="1"/>
    <col min="12" max="12" width="5.5703125" customWidth="1"/>
    <col min="13" max="13" width="11.140625" customWidth="1"/>
    <col min="14" max="14" width="11.5703125" customWidth="1"/>
  </cols>
  <sheetData>
    <row r="2" spans="1:14" ht="15.75" thickBot="1" x14ac:dyDescent="0.3">
      <c r="A2" s="21"/>
      <c r="B2" s="1" t="s">
        <v>0</v>
      </c>
      <c r="E2" s="24"/>
      <c r="F2" s="24"/>
      <c r="G2" s="24"/>
      <c r="I2" s="24"/>
      <c r="J2" s="24"/>
      <c r="K2" s="24"/>
      <c r="L2" s="24"/>
      <c r="M2" s="24"/>
      <c r="N2" s="24"/>
    </row>
    <row r="3" spans="1:14" x14ac:dyDescent="0.25">
      <c r="B3" s="39" t="s">
        <v>24</v>
      </c>
      <c r="C3" s="40"/>
      <c r="D3" s="43"/>
      <c r="E3" s="25"/>
      <c r="F3" s="25"/>
      <c r="G3" s="26"/>
      <c r="H3" s="24"/>
      <c r="I3" s="39" t="s">
        <v>17</v>
      </c>
      <c r="J3" s="40"/>
      <c r="K3" s="43"/>
      <c r="L3" s="25"/>
      <c r="M3" s="25"/>
      <c r="N3" s="26"/>
    </row>
    <row r="4" spans="1:14" x14ac:dyDescent="0.25">
      <c r="B4" s="38"/>
      <c r="C4" s="41"/>
      <c r="D4" s="42"/>
      <c r="E4" s="23"/>
      <c r="F4" s="23"/>
      <c r="G4" s="27"/>
      <c r="H4" s="24"/>
      <c r="I4" s="38"/>
      <c r="J4" s="41"/>
      <c r="K4" s="42"/>
      <c r="L4" s="23"/>
      <c r="M4" s="23"/>
      <c r="N4" s="27"/>
    </row>
    <row r="5" spans="1:14" ht="75" customHeight="1" thickBot="1" x14ac:dyDescent="0.3">
      <c r="B5" s="29" t="s">
        <v>1</v>
      </c>
      <c r="C5" s="30" t="s">
        <v>2</v>
      </c>
      <c r="D5" s="31" t="s">
        <v>13</v>
      </c>
      <c r="E5" s="19"/>
      <c r="F5" s="48" t="s">
        <v>11</v>
      </c>
      <c r="G5" s="28" t="s">
        <v>12</v>
      </c>
      <c r="H5" s="24"/>
      <c r="I5" s="29" t="s">
        <v>1</v>
      </c>
      <c r="J5" s="30" t="s">
        <v>2</v>
      </c>
      <c r="K5" s="31" t="s">
        <v>18</v>
      </c>
      <c r="L5" s="19"/>
      <c r="M5" s="48" t="s">
        <v>11</v>
      </c>
      <c r="N5" s="28" t="s">
        <v>12</v>
      </c>
    </row>
    <row r="6" spans="1:14" ht="10.5" customHeight="1" thickBot="1" x14ac:dyDescent="0.3">
      <c r="B6" s="4"/>
      <c r="C6" s="5"/>
      <c r="D6" s="32"/>
      <c r="E6" s="20"/>
      <c r="F6" s="17"/>
      <c r="G6" s="44"/>
      <c r="H6" s="24"/>
      <c r="I6" s="4"/>
      <c r="J6" s="5"/>
      <c r="K6" s="32"/>
      <c r="L6" s="20"/>
      <c r="M6" s="17"/>
      <c r="N6" s="44"/>
    </row>
    <row r="7" spans="1:14" ht="15.75" thickBot="1" x14ac:dyDescent="0.3">
      <c r="B7" s="12" t="s">
        <v>3</v>
      </c>
      <c r="C7" s="13"/>
      <c r="D7" s="33"/>
      <c r="E7" s="20"/>
      <c r="F7" s="49"/>
      <c r="G7" s="45"/>
      <c r="H7" s="24"/>
      <c r="I7" s="12" t="s">
        <v>3</v>
      </c>
      <c r="J7" s="13"/>
      <c r="K7" s="33"/>
      <c r="L7" s="20"/>
      <c r="M7" s="49"/>
      <c r="N7" s="45"/>
    </row>
    <row r="8" spans="1:14" ht="15.75" thickBot="1" x14ac:dyDescent="0.3">
      <c r="B8" s="6" t="s">
        <v>9</v>
      </c>
      <c r="C8" s="8">
        <v>710</v>
      </c>
      <c r="D8" s="8">
        <v>718</v>
      </c>
      <c r="E8" s="20"/>
      <c r="F8" s="91">
        <f t="shared" ref="F8:F19" si="0">D8-C8</f>
        <v>8</v>
      </c>
      <c r="G8" s="92">
        <f t="shared" ref="G8:G19" si="1">(D8-C8)/ABS(C8)</f>
        <v>1.1267605633802818E-2</v>
      </c>
      <c r="H8" s="24"/>
      <c r="I8" s="6" t="s">
        <v>9</v>
      </c>
      <c r="J8" s="8">
        <v>710</v>
      </c>
      <c r="K8" s="8">
        <v>774</v>
      </c>
      <c r="L8" s="101"/>
      <c r="M8" s="91">
        <f t="shared" ref="M8:M11" si="2">K8-J8</f>
        <v>64</v>
      </c>
      <c r="N8" s="92">
        <f t="shared" ref="N8:N11" si="3">(K8-J8)/ABS(J8)</f>
        <v>9.014084507042254E-2</v>
      </c>
    </row>
    <row r="9" spans="1:14" ht="15.75" thickBot="1" x14ac:dyDescent="0.3">
      <c r="B9" s="7" t="s">
        <v>5</v>
      </c>
      <c r="C9" s="8">
        <v>1230</v>
      </c>
      <c r="D9" s="8">
        <v>1260</v>
      </c>
      <c r="E9" s="18"/>
      <c r="F9" s="91">
        <f t="shared" si="0"/>
        <v>30</v>
      </c>
      <c r="G9" s="92">
        <f t="shared" si="1"/>
        <v>2.4390243902439025E-2</v>
      </c>
      <c r="H9" s="24"/>
      <c r="I9" s="7" t="s">
        <v>19</v>
      </c>
      <c r="J9" s="8">
        <v>1186</v>
      </c>
      <c r="K9" s="8">
        <v>1259</v>
      </c>
      <c r="L9" s="102"/>
      <c r="M9" s="91">
        <f t="shared" si="2"/>
        <v>73</v>
      </c>
      <c r="N9" s="92">
        <f t="shared" si="3"/>
        <v>6.1551433389544691E-2</v>
      </c>
    </row>
    <row r="10" spans="1:14" ht="15.75" thickBot="1" x14ac:dyDescent="0.3">
      <c r="B10" s="6" t="s">
        <v>7</v>
      </c>
      <c r="C10" s="8">
        <v>71</v>
      </c>
      <c r="D10" s="8">
        <v>104</v>
      </c>
      <c r="E10" s="18"/>
      <c r="F10" s="91">
        <f t="shared" si="0"/>
        <v>33</v>
      </c>
      <c r="G10" s="92">
        <f t="shared" si="1"/>
        <v>0.46478873239436619</v>
      </c>
      <c r="H10" s="24"/>
      <c r="I10" s="6" t="s">
        <v>16</v>
      </c>
      <c r="J10" s="8"/>
      <c r="K10" s="8"/>
      <c r="L10" s="102"/>
      <c r="M10" s="91"/>
      <c r="N10" s="92"/>
    </row>
    <row r="11" spans="1:14" ht="15.75" thickBot="1" x14ac:dyDescent="0.3">
      <c r="B11" s="7" t="s">
        <v>8</v>
      </c>
      <c r="C11" s="11">
        <f>SUM(C8:C10)</f>
        <v>2011</v>
      </c>
      <c r="D11" s="11">
        <f>SUM(D8:D10)</f>
        <v>2082</v>
      </c>
      <c r="E11" s="18"/>
      <c r="F11" s="52">
        <f t="shared" si="0"/>
        <v>71</v>
      </c>
      <c r="G11" s="53">
        <f t="shared" si="1"/>
        <v>3.5305818000994534E-2</v>
      </c>
      <c r="H11" s="24"/>
      <c r="I11" s="7" t="s">
        <v>8</v>
      </c>
      <c r="J11" s="11">
        <f>SUM(J8:J10)</f>
        <v>1896</v>
      </c>
      <c r="K11" s="11">
        <f>SUM(K8:K10)</f>
        <v>2033</v>
      </c>
      <c r="L11" s="18"/>
      <c r="M11" s="52">
        <f t="shared" si="2"/>
        <v>137</v>
      </c>
      <c r="N11" s="53">
        <f t="shared" si="3"/>
        <v>7.2257383966244731E-2</v>
      </c>
    </row>
    <row r="12" spans="1:14" ht="9.75" customHeight="1" thickBot="1" x14ac:dyDescent="0.3">
      <c r="B12" s="2"/>
      <c r="C12" s="3"/>
      <c r="D12" s="34"/>
      <c r="E12" s="18"/>
      <c r="F12" s="22"/>
      <c r="G12" s="46"/>
      <c r="H12" s="24"/>
      <c r="I12" s="2"/>
      <c r="J12" s="3"/>
      <c r="K12" s="34"/>
      <c r="L12" s="18"/>
      <c r="M12" s="22"/>
      <c r="N12" s="46"/>
    </row>
    <row r="13" spans="1:14" ht="15.75" thickBot="1" x14ac:dyDescent="0.3">
      <c r="B13" s="12" t="s">
        <v>6</v>
      </c>
      <c r="C13" s="13"/>
      <c r="D13" s="35"/>
      <c r="E13" s="20"/>
      <c r="F13" s="95"/>
      <c r="G13" s="96"/>
      <c r="H13" s="24"/>
      <c r="I13" s="12" t="s">
        <v>6</v>
      </c>
      <c r="J13" s="13"/>
      <c r="K13" s="35"/>
      <c r="L13" s="20"/>
      <c r="M13" s="49"/>
      <c r="N13" s="47"/>
    </row>
    <row r="14" spans="1:14" ht="15.75" thickBot="1" x14ac:dyDescent="0.3">
      <c r="B14" s="93" t="s">
        <v>4</v>
      </c>
      <c r="C14" s="14">
        <v>165</v>
      </c>
      <c r="D14" s="14">
        <v>144</v>
      </c>
      <c r="E14" s="20"/>
      <c r="F14" s="97">
        <f t="shared" si="0"/>
        <v>-21</v>
      </c>
      <c r="G14" s="98">
        <f t="shared" si="1"/>
        <v>-0.12727272727272726</v>
      </c>
      <c r="I14" s="9" t="s">
        <v>4</v>
      </c>
      <c r="J14" s="14">
        <v>187</v>
      </c>
      <c r="K14" s="14">
        <v>170</v>
      </c>
      <c r="L14" s="101"/>
      <c r="M14" s="97">
        <f t="shared" ref="M14:M17" si="4">K14-J14</f>
        <v>-17</v>
      </c>
      <c r="N14" s="98">
        <f t="shared" ref="N14:N17" si="5">(K14-J14)/ABS(J14)</f>
        <v>-9.0909090909090912E-2</v>
      </c>
    </row>
    <row r="15" spans="1:14" ht="15.75" thickBot="1" x14ac:dyDescent="0.3">
      <c r="B15" s="94" t="s">
        <v>5</v>
      </c>
      <c r="C15" s="14">
        <v>1515</v>
      </c>
      <c r="D15" s="14">
        <v>1350</v>
      </c>
      <c r="E15" s="18"/>
      <c r="F15" s="97">
        <f t="shared" si="0"/>
        <v>-165</v>
      </c>
      <c r="G15" s="98">
        <f t="shared" si="1"/>
        <v>-0.10891089108910891</v>
      </c>
      <c r="I15" s="10" t="s">
        <v>20</v>
      </c>
      <c r="J15" s="14">
        <v>1750</v>
      </c>
      <c r="K15" s="14">
        <v>1226</v>
      </c>
      <c r="L15" s="102"/>
      <c r="M15" s="97">
        <f t="shared" si="4"/>
        <v>-524</v>
      </c>
      <c r="N15" s="98">
        <f t="shared" si="5"/>
        <v>-0.29942857142857143</v>
      </c>
    </row>
    <row r="16" spans="1:14" ht="15.75" thickBot="1" x14ac:dyDescent="0.3">
      <c r="B16" s="93" t="s">
        <v>7</v>
      </c>
      <c r="C16" s="14">
        <v>204</v>
      </c>
      <c r="D16" s="14">
        <v>182</v>
      </c>
      <c r="E16" s="18"/>
      <c r="F16" s="97">
        <f t="shared" si="0"/>
        <v>-22</v>
      </c>
      <c r="G16" s="98">
        <f t="shared" si="1"/>
        <v>-0.10784313725490197</v>
      </c>
      <c r="I16" s="9" t="s">
        <v>10</v>
      </c>
      <c r="J16" s="14">
        <v>225</v>
      </c>
      <c r="K16" s="14">
        <v>228</v>
      </c>
      <c r="L16" s="102"/>
      <c r="M16" s="97">
        <f t="shared" si="4"/>
        <v>3</v>
      </c>
      <c r="N16" s="98">
        <f t="shared" si="5"/>
        <v>1.3333333333333334E-2</v>
      </c>
    </row>
    <row r="17" spans="1:16" ht="15.75" thickBot="1" x14ac:dyDescent="0.3">
      <c r="B17" s="4" t="s">
        <v>8</v>
      </c>
      <c r="C17" s="15">
        <f>SUM(C13:C16)</f>
        <v>1884</v>
      </c>
      <c r="D17" s="36">
        <f>SUM(D14:D16)</f>
        <v>1676</v>
      </c>
      <c r="E17" s="64"/>
      <c r="F17" s="50">
        <f t="shared" si="0"/>
        <v>-208</v>
      </c>
      <c r="G17" s="51">
        <f t="shared" si="1"/>
        <v>-0.11040339702760085</v>
      </c>
      <c r="I17" s="4" t="s">
        <v>8</v>
      </c>
      <c r="J17" s="15">
        <f>SUM(J13:J16)</f>
        <v>2162</v>
      </c>
      <c r="K17" s="36">
        <f>SUM(K14:K16)</f>
        <v>1624</v>
      </c>
      <c r="L17" s="64"/>
      <c r="M17" s="50">
        <f t="shared" si="4"/>
        <v>-538</v>
      </c>
      <c r="N17" s="51">
        <f t="shared" si="5"/>
        <v>-0.24884366327474561</v>
      </c>
    </row>
    <row r="18" spans="1:16" ht="9" customHeight="1" thickBot="1" x14ac:dyDescent="0.3">
      <c r="B18" s="105"/>
      <c r="C18" s="106"/>
      <c r="D18" s="107"/>
      <c r="E18" s="103"/>
      <c r="F18" s="50"/>
      <c r="G18" s="51"/>
      <c r="H18" s="24"/>
      <c r="I18" s="2"/>
      <c r="J18" s="16"/>
      <c r="K18" s="37"/>
      <c r="L18" s="20"/>
      <c r="M18" s="50"/>
      <c r="N18" s="51"/>
    </row>
    <row r="19" spans="1:16" ht="15.75" thickBot="1" x14ac:dyDescent="0.3">
      <c r="A19" s="24"/>
      <c r="B19" s="9" t="s">
        <v>8</v>
      </c>
      <c r="C19" s="36">
        <f>C11+C17</f>
        <v>3895</v>
      </c>
      <c r="D19" s="36">
        <f>D11+D17</f>
        <v>3758</v>
      </c>
      <c r="E19" s="61"/>
      <c r="F19" s="50">
        <f t="shared" si="0"/>
        <v>-137</v>
      </c>
      <c r="G19" s="51">
        <f t="shared" si="1"/>
        <v>-3.5173299101412064E-2</v>
      </c>
      <c r="H19" s="24"/>
      <c r="I19" s="9" t="s">
        <v>8</v>
      </c>
      <c r="J19" s="36">
        <f>J11+J17</f>
        <v>4058</v>
      </c>
      <c r="K19" s="36">
        <f>K11+K17</f>
        <v>3657</v>
      </c>
      <c r="L19" s="61"/>
      <c r="M19" s="74">
        <f t="shared" ref="M19" si="6">K19-J19</f>
        <v>-401</v>
      </c>
      <c r="N19" s="51">
        <f t="shared" ref="N19:N24" si="7">(K19-J19)/ABS(J19)</f>
        <v>-9.8817151306062098E-2</v>
      </c>
    </row>
    <row r="20" spans="1:16" ht="8.25" customHeight="1" x14ac:dyDescent="0.25">
      <c r="A20" s="24"/>
      <c r="B20" s="66"/>
      <c r="C20" s="24"/>
      <c r="D20" s="63"/>
      <c r="E20" s="20"/>
      <c r="F20" s="24"/>
      <c r="G20" s="26"/>
      <c r="H20" s="24"/>
      <c r="I20" s="75"/>
      <c r="J20" s="73"/>
      <c r="K20" s="76"/>
      <c r="L20" s="67"/>
      <c r="M20" s="115"/>
      <c r="N20" s="116"/>
    </row>
    <row r="21" spans="1:16" ht="75" x14ac:dyDescent="0.25">
      <c r="A21" s="24"/>
      <c r="B21" s="77" t="s">
        <v>29</v>
      </c>
      <c r="C21" s="54" t="s">
        <v>15</v>
      </c>
      <c r="D21" s="55" t="s">
        <v>14</v>
      </c>
      <c r="E21" s="60"/>
      <c r="F21" s="58" t="s">
        <v>11</v>
      </c>
      <c r="G21" s="83" t="s">
        <v>12</v>
      </c>
      <c r="H21" s="24"/>
      <c r="I21" s="77" t="s">
        <v>23</v>
      </c>
      <c r="J21" s="54" t="s">
        <v>15</v>
      </c>
      <c r="K21" s="78" t="s">
        <v>26</v>
      </c>
      <c r="L21" s="71"/>
      <c r="M21" s="114" t="s">
        <v>11</v>
      </c>
      <c r="N21" s="117" t="s">
        <v>12</v>
      </c>
      <c r="O21" s="24"/>
      <c r="P21" s="24"/>
    </row>
    <row r="22" spans="1:16" x14ac:dyDescent="0.25">
      <c r="B22" s="79" t="s">
        <v>21</v>
      </c>
      <c r="C22" s="99">
        <v>235</v>
      </c>
      <c r="D22" s="99">
        <v>144</v>
      </c>
      <c r="E22" s="100"/>
      <c r="F22" s="57">
        <f>C22-D22</f>
        <v>91</v>
      </c>
      <c r="G22" s="92">
        <f>(D22-C22)/ABS(C22)</f>
        <v>-0.38723404255319149</v>
      </c>
      <c r="I22" s="79" t="s">
        <v>21</v>
      </c>
      <c r="J22" s="56"/>
      <c r="K22" s="104">
        <v>204</v>
      </c>
      <c r="L22" s="65"/>
      <c r="M22" s="109"/>
      <c r="N22" s="111"/>
    </row>
    <row r="23" spans="1:16" ht="8.25" customHeight="1" x14ac:dyDescent="0.25">
      <c r="A23" s="24"/>
      <c r="B23" s="66"/>
      <c r="C23" s="24"/>
      <c r="D23" s="59"/>
      <c r="E23" s="20"/>
      <c r="F23" s="62"/>
      <c r="G23" s="84"/>
      <c r="H23" s="24"/>
      <c r="I23" s="66"/>
      <c r="J23" s="24"/>
      <c r="K23" s="27"/>
      <c r="L23" s="24"/>
      <c r="M23" s="113"/>
      <c r="N23" s="112"/>
    </row>
    <row r="24" spans="1:16" ht="15.75" thickBot="1" x14ac:dyDescent="0.3">
      <c r="A24" s="24"/>
      <c r="B24" s="80" t="s">
        <v>25</v>
      </c>
      <c r="C24" s="81">
        <f>C19+C22</f>
        <v>4130</v>
      </c>
      <c r="D24" s="85">
        <f>D19+D22</f>
        <v>3902</v>
      </c>
      <c r="E24" s="86"/>
      <c r="F24" s="87">
        <f t="shared" ref="F24" si="8">C24-D24</f>
        <v>228</v>
      </c>
      <c r="G24" s="88">
        <f t="shared" ref="G24" si="9">(D24-C24)/ABS(C24)</f>
        <v>-5.5205811138014531E-2</v>
      </c>
      <c r="I24" s="80" t="s">
        <v>22</v>
      </c>
      <c r="J24" s="81">
        <f>J19+J22</f>
        <v>4058</v>
      </c>
      <c r="K24" s="82">
        <f>K19+K22</f>
        <v>3861</v>
      </c>
      <c r="L24" s="118"/>
      <c r="M24" s="108">
        <f>K24-J24</f>
        <v>-197</v>
      </c>
      <c r="N24" s="110">
        <f t="shared" si="7"/>
        <v>-4.8546081813701333E-2</v>
      </c>
    </row>
    <row r="25" spans="1:16" ht="10.5" customHeight="1" x14ac:dyDescent="0.25">
      <c r="A25" s="24"/>
      <c r="B25" s="70"/>
      <c r="C25" s="70"/>
      <c r="D25" s="70"/>
      <c r="E25" s="70"/>
      <c r="F25" s="71"/>
      <c r="G25" s="72"/>
      <c r="I25" s="70"/>
      <c r="J25" s="70"/>
      <c r="K25" s="70"/>
      <c r="L25" s="70"/>
      <c r="M25" s="71"/>
      <c r="N25" s="72"/>
    </row>
    <row r="26" spans="1:16" x14ac:dyDescent="0.25">
      <c r="B26" s="69">
        <v>2018</v>
      </c>
    </row>
    <row r="27" spans="1:16" x14ac:dyDescent="0.25">
      <c r="B27" s="89" t="s">
        <v>30</v>
      </c>
      <c r="C27" s="89"/>
      <c r="D27" s="89"/>
      <c r="E27" s="89"/>
      <c r="F27" s="90"/>
      <c r="G27" s="90"/>
      <c r="H27" s="90"/>
      <c r="I27" s="90"/>
    </row>
    <row r="28" spans="1:16" ht="8.25" customHeight="1" x14ac:dyDescent="0.25">
      <c r="B28" s="68"/>
      <c r="C28" s="68"/>
      <c r="D28" s="68"/>
      <c r="E28" s="68"/>
    </row>
    <row r="29" spans="1:16" x14ac:dyDescent="0.25">
      <c r="B29" s="69">
        <v>2017</v>
      </c>
    </row>
    <row r="30" spans="1:16" x14ac:dyDescent="0.25">
      <c r="B30" s="90" t="s">
        <v>27</v>
      </c>
      <c r="C30" s="90"/>
      <c r="D30" s="90"/>
      <c r="E30" s="90"/>
      <c r="F30" s="90"/>
      <c r="G30" s="90"/>
      <c r="I30" s="24"/>
    </row>
    <row r="31" spans="1:16" x14ac:dyDescent="0.25">
      <c r="B31" s="90" t="s">
        <v>28</v>
      </c>
      <c r="H31" s="24"/>
      <c r="I31" s="24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u002800</dc:creator>
  <cp:lastModifiedBy>u418434</cp:lastModifiedBy>
  <cp:lastPrinted>2018-12-03T10:35:57Z</cp:lastPrinted>
  <dcterms:created xsi:type="dcterms:W3CDTF">2018-10-17T10:23:08Z</dcterms:created>
  <dcterms:modified xsi:type="dcterms:W3CDTF">2018-12-07T13:36:56Z</dcterms:modified>
</cp:coreProperties>
</file>